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8250"/>
  </bookViews>
  <sheets>
    <sheet name="پویا" sheetId="3" r:id="rId1"/>
  </sheets>
  <calcPr calcId="125725"/>
</workbook>
</file>

<file path=xl/calcChain.xml><?xml version="1.0" encoding="utf-8"?>
<calcChain xmlns="http://schemas.openxmlformats.org/spreadsheetml/2006/main">
  <c r="E3" i="3"/>
  <c r="C10" s="1"/>
  <c r="D3"/>
  <c r="D10" l="1"/>
  <c r="F10" s="1"/>
  <c r="E10"/>
  <c r="C8"/>
  <c r="C9"/>
  <c r="C6"/>
  <c r="C7"/>
  <c r="D8" l="1"/>
  <c r="F8" s="1"/>
  <c r="E8"/>
  <c r="D7"/>
  <c r="F7" s="1"/>
  <c r="E7"/>
  <c r="D6"/>
  <c r="F6" s="1"/>
  <c r="E6"/>
  <c r="D9"/>
  <c r="F9" s="1"/>
  <c r="E9"/>
</calcChain>
</file>

<file path=xl/sharedStrings.xml><?xml version="1.0" encoding="utf-8"?>
<sst xmlns="http://schemas.openxmlformats.org/spreadsheetml/2006/main" count="21" uniqueCount="20">
  <si>
    <t>تسهیلات متعلقه</t>
  </si>
  <si>
    <t>سود دریافتی ماهیانه (ريال)</t>
  </si>
  <si>
    <t>تسهیلات متعلقه(ريال)</t>
  </si>
  <si>
    <t>اقساط ماهیانه(ريال)</t>
  </si>
  <si>
    <t>سود کل(ريال)</t>
  </si>
  <si>
    <t>مابه التفاوت سود سپرده و قسط(ريال)</t>
  </si>
  <si>
    <t>مبلغ سفته مورد نیاز(ريال)</t>
  </si>
  <si>
    <t>بازپرداخت(ماه)</t>
  </si>
  <si>
    <t>مبلغ سپرده(ريال)</t>
  </si>
  <si>
    <t>نرخ(درصد)</t>
  </si>
  <si>
    <t>مدارک مورد نیازجهت دریافت تسهیلات</t>
  </si>
  <si>
    <t>اصل شناسنامه</t>
  </si>
  <si>
    <t>اصل کارت ملی</t>
  </si>
  <si>
    <t>اصل سپرده پویا</t>
  </si>
  <si>
    <t>کپی شناسنامه ( تمام صفحات)</t>
  </si>
  <si>
    <t>کپی کارت ملی (پشت ورو)</t>
  </si>
  <si>
    <t>کپی سپرده( 2 سری پشت و رو )</t>
  </si>
  <si>
    <t>قبض تلفن و یا برق منزل</t>
  </si>
  <si>
    <t>سفته براساس جدول فوق(با در نظر گرفتن مدت بازپرداخت)</t>
  </si>
  <si>
    <t>سپرده پویا 2</t>
  </si>
</sst>
</file>

<file path=xl/styles.xml><?xml version="1.0" encoding="utf-8"?>
<styleSheet xmlns="http://schemas.openxmlformats.org/spreadsheetml/2006/main">
  <numFmts count="1">
    <numFmt numFmtId="165" formatCode="#\ ?.?"/>
  </numFmts>
  <fonts count="11">
    <font>
      <sz val="10"/>
      <name val="Arial"/>
      <charset val="178"/>
    </font>
    <font>
      <sz val="16"/>
      <name val="B Mitra"/>
      <charset val="178"/>
    </font>
    <font>
      <b/>
      <sz val="16"/>
      <name val="B Mitra"/>
      <charset val="178"/>
    </font>
    <font>
      <sz val="11"/>
      <name val="B Mitra"/>
      <charset val="178"/>
    </font>
    <font>
      <sz val="12"/>
      <name val="B Mitra"/>
      <charset val="178"/>
    </font>
    <font>
      <sz val="16"/>
      <name val="B Titr"/>
      <charset val="178"/>
    </font>
    <font>
      <sz val="11"/>
      <name val="B Titr"/>
      <charset val="178"/>
    </font>
    <font>
      <sz val="12"/>
      <name val="Arial"/>
      <family val="2"/>
    </font>
    <font>
      <b/>
      <sz val="16"/>
      <color rgb="FFFF0000"/>
      <name val="B Titr"/>
      <charset val="178"/>
    </font>
    <font>
      <b/>
      <sz val="16"/>
      <color rgb="FF00B050"/>
      <name val="B Titr"/>
      <charset val="178"/>
    </font>
    <font>
      <sz val="15"/>
      <color theme="9" tint="-0.249977111117893"/>
      <name val="B Titr"/>
      <charset val="17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165" fontId="4" fillId="0" borderId="0" xfId="0" applyNumberFormat="1" applyFont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/>
    </xf>
    <xf numFmtId="3" fontId="2" fillId="5" borderId="3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center"/>
    </xf>
    <xf numFmtId="3" fontId="2" fillId="6" borderId="2" xfId="0" applyNumberFormat="1" applyFont="1" applyFill="1" applyBorder="1" applyAlignment="1">
      <alignment horizontal="center"/>
    </xf>
    <xf numFmtId="3" fontId="2" fillId="6" borderId="3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3" fontId="2" fillId="7" borderId="2" xfId="0" applyNumberFormat="1" applyFont="1" applyFill="1" applyBorder="1" applyAlignment="1">
      <alignment horizontal="center"/>
    </xf>
    <xf numFmtId="3" fontId="2" fillId="7" borderId="3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/>
    </xf>
    <xf numFmtId="3" fontId="2" fillId="8" borderId="5" xfId="0" applyNumberFormat="1" applyFont="1" applyFill="1" applyBorder="1" applyAlignment="1">
      <alignment horizontal="center"/>
    </xf>
    <xf numFmtId="3" fontId="2" fillId="8" borderId="6" xfId="0" applyNumberFormat="1" applyFont="1" applyFill="1" applyBorder="1" applyAlignment="1">
      <alignment horizontal="center"/>
    </xf>
    <xf numFmtId="3" fontId="8" fillId="4" borderId="4" xfId="0" applyNumberFormat="1" applyFont="1" applyFill="1" applyBorder="1" applyAlignment="1">
      <alignment horizontal="center"/>
    </xf>
    <xf numFmtId="3" fontId="9" fillId="0" borderId="5" xfId="0" applyNumberFormat="1" applyFont="1" applyBorder="1" applyAlignment="1"/>
    <xf numFmtId="0" fontId="5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5"/>
  <sheetViews>
    <sheetView showGridLines="0" showRowColHeaders="0" rightToLeft="1" tabSelected="1" zoomScale="175" zoomScaleNormal="175" workbookViewId="0">
      <selection activeCell="B4" sqref="B4:F4"/>
    </sheetView>
  </sheetViews>
  <sheetFormatPr defaultRowHeight="12.75"/>
  <cols>
    <col min="1" max="1" width="7.28515625" customWidth="1"/>
    <col min="2" max="2" width="18.85546875" bestFit="1" customWidth="1"/>
    <col min="3" max="3" width="17.42578125" bestFit="1" customWidth="1"/>
    <col min="4" max="4" width="23.5703125" bestFit="1" customWidth="1"/>
    <col min="5" max="5" width="19.7109375" bestFit="1" customWidth="1"/>
    <col min="6" max="6" width="19.5703125" customWidth="1"/>
    <col min="7" max="7" width="16.5703125" customWidth="1"/>
    <col min="8" max="8" width="12.28515625" bestFit="1" customWidth="1"/>
    <col min="9" max="9" width="10.42578125" customWidth="1"/>
  </cols>
  <sheetData>
    <row r="1" spans="2:11" ht="32.25" thickBot="1">
      <c r="B1" s="33" t="s">
        <v>19</v>
      </c>
      <c r="C1" s="33"/>
      <c r="D1" s="33"/>
      <c r="E1" s="33"/>
      <c r="F1" s="33"/>
    </row>
    <row r="2" spans="2:11" ht="24">
      <c r="B2" s="8" t="s">
        <v>8</v>
      </c>
      <c r="C2" s="9" t="s">
        <v>9</v>
      </c>
      <c r="D2" s="10" t="s">
        <v>1</v>
      </c>
      <c r="E2" s="10" t="s">
        <v>2</v>
      </c>
      <c r="F2" s="11" t="s">
        <v>9</v>
      </c>
      <c r="G2" s="1"/>
      <c r="H2" s="1"/>
      <c r="I2" s="2"/>
      <c r="J2" s="1"/>
      <c r="K2" s="1"/>
    </row>
    <row r="3" spans="2:11" ht="33" thickBot="1">
      <c r="B3" s="30">
        <v>100000000</v>
      </c>
      <c r="C3" s="6">
        <v>14</v>
      </c>
      <c r="D3" s="6">
        <f>(B3*C3*30)/36500</f>
        <v>1150684.9315068494</v>
      </c>
      <c r="E3" s="31">
        <f>(B3*90)/100</f>
        <v>90000000</v>
      </c>
      <c r="F3" s="7">
        <v>17</v>
      </c>
      <c r="G3" s="3"/>
      <c r="H3" s="1"/>
      <c r="I3" s="1"/>
      <c r="J3" s="3"/>
      <c r="K3" s="3"/>
    </row>
    <row r="4" spans="2:11" ht="33" thickBot="1">
      <c r="B4" s="32" t="s">
        <v>0</v>
      </c>
      <c r="C4" s="32"/>
      <c r="D4" s="32"/>
      <c r="E4" s="32"/>
      <c r="F4" s="32"/>
    </row>
    <row r="5" spans="2:11" ht="48">
      <c r="B5" s="8" t="s">
        <v>7</v>
      </c>
      <c r="C5" s="10" t="s">
        <v>3</v>
      </c>
      <c r="D5" s="10" t="s">
        <v>4</v>
      </c>
      <c r="E5" s="9" t="s">
        <v>5</v>
      </c>
      <c r="F5" s="12" t="s">
        <v>6</v>
      </c>
    </row>
    <row r="6" spans="2:11" ht="24.75">
      <c r="B6" s="4">
        <v>12</v>
      </c>
      <c r="C6" s="5">
        <f>(E3*(F3/1200)*(1+F3/1200)^B6)/((1+F3/1200)^B6-1)</f>
        <v>8208427.6870539365</v>
      </c>
      <c r="D6" s="5">
        <f>(C6*B6)-E3</f>
        <v>8501132.2446472347</v>
      </c>
      <c r="E6" s="5">
        <f>C6-D3</f>
        <v>7057742.7555470876</v>
      </c>
      <c r="F6" s="13">
        <f>(E3+D6)-B3</f>
        <v>-1498867.7553527653</v>
      </c>
    </row>
    <row r="7" spans="2:11" ht="24.75">
      <c r="B7" s="18">
        <v>24</v>
      </c>
      <c r="C7" s="19">
        <f>(E3*(F3/1200)*(1+F3/1200)^B7)/((1+F3/1200)^B7-1)</f>
        <v>4449803.7676947108</v>
      </c>
      <c r="D7" s="19">
        <f>(C7*B7)-E3</f>
        <v>16795290.424673051</v>
      </c>
      <c r="E7" s="19">
        <f>C7-D3</f>
        <v>3299118.8361878614</v>
      </c>
      <c r="F7" s="20">
        <f>(E3+D7)-B3</f>
        <v>6795290.4246730506</v>
      </c>
    </row>
    <row r="8" spans="2:11" ht="24.75">
      <c r="B8" s="21">
        <v>36</v>
      </c>
      <c r="C8" s="22">
        <f>(E3*(F3/1200)*(1+F3/1200)^B8)/((1+F3/1200)^B8-1)</f>
        <v>3208745.4774070312</v>
      </c>
      <c r="D8" s="22">
        <f>(C8*B8)-E3</f>
        <v>25514837.186653122</v>
      </c>
      <c r="E8" s="22">
        <f>C8-D3</f>
        <v>2058060.5459001819</v>
      </c>
      <c r="F8" s="23">
        <f>(E3+D8)-B3</f>
        <v>15514837.186653122</v>
      </c>
    </row>
    <row r="9" spans="2:11" ht="24.75">
      <c r="B9" s="24">
        <v>48</v>
      </c>
      <c r="C9" s="25">
        <f>(E3*(F3/1200)*(1+F3/1200)^B9)/((1+F3/1200)^B9-1)</f>
        <v>2596953.8076662114</v>
      </c>
      <c r="D9" s="25">
        <f>(C9*B9)-E3</f>
        <v>34653782.767978147</v>
      </c>
      <c r="E9" s="25">
        <f>C9-D3</f>
        <v>1446268.876159362</v>
      </c>
      <c r="F9" s="26">
        <f>(E3+D9)-B3</f>
        <v>24653782.767978147</v>
      </c>
    </row>
    <row r="10" spans="2:11" ht="25.5" thickBot="1">
      <c r="B10" s="27">
        <v>59</v>
      </c>
      <c r="C10" s="28">
        <f>(E3*(F3/1200)*(1+F3/1200)^B10)/((1+F3/1200)^B10-1)</f>
        <v>2260891.5000978326</v>
      </c>
      <c r="D10" s="28">
        <f>(C10*B10)-E3</f>
        <v>43392598.505772129</v>
      </c>
      <c r="E10" s="28">
        <f>C10-D3</f>
        <v>1110206.5685909833</v>
      </c>
      <c r="F10" s="29">
        <f>(E3+D10)-B3</f>
        <v>33392598.505772129</v>
      </c>
    </row>
    <row r="12" spans="2:11" ht="22.5">
      <c r="B12" s="34" t="s">
        <v>10</v>
      </c>
      <c r="C12" s="34"/>
      <c r="D12" s="34"/>
      <c r="E12" s="34"/>
      <c r="F12" s="34"/>
    </row>
    <row r="13" spans="2:11" ht="18">
      <c r="B13" s="15" t="s">
        <v>11</v>
      </c>
      <c r="C13" s="15"/>
      <c r="D13" s="15" t="s">
        <v>12</v>
      </c>
      <c r="E13" s="16"/>
      <c r="F13" s="17" t="s">
        <v>13</v>
      </c>
    </row>
    <row r="14" spans="2:11" ht="18">
      <c r="B14" s="15" t="s">
        <v>14</v>
      </c>
      <c r="C14" s="15"/>
      <c r="D14" s="15" t="s">
        <v>15</v>
      </c>
      <c r="E14" s="16"/>
      <c r="F14" s="14" t="s">
        <v>16</v>
      </c>
    </row>
    <row r="15" spans="2:11" ht="18">
      <c r="B15" s="15" t="s">
        <v>17</v>
      </c>
      <c r="C15" s="35" t="s">
        <v>18</v>
      </c>
      <c r="D15" s="35"/>
      <c r="E15" s="35"/>
      <c r="F15" s="16"/>
    </row>
  </sheetData>
  <mergeCells count="4">
    <mergeCell ref="B4:F4"/>
    <mergeCell ref="B1:F1"/>
    <mergeCell ref="B12:F12"/>
    <mergeCell ref="C15:E15"/>
  </mergeCells>
  <printOptions horizontalCentered="1"/>
  <pageMargins left="0.15748031496062992" right="0.15748031496062992" top="0.24" bottom="0.31" header="0.18" footer="0.31496062992125984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پویا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Asghari</dc:creator>
  <cp:lastModifiedBy>Click</cp:lastModifiedBy>
  <cp:lastPrinted>2016-11-13T09:08:08Z</cp:lastPrinted>
  <dcterms:created xsi:type="dcterms:W3CDTF">2007-11-15T05:54:13Z</dcterms:created>
  <dcterms:modified xsi:type="dcterms:W3CDTF">2016-11-17T13:49:01Z</dcterms:modified>
</cp:coreProperties>
</file>